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60" windowHeight="7680"/>
  </bookViews>
  <sheets>
    <sheet name="LFGA 13" sheetId="13" r:id="rId1"/>
    <sheet name="DALG 12" sheetId="12" r:id="rId2"/>
    <sheet name="AZC 11" sheetId="11" r:id="rId3"/>
    <sheet name="LGB 10" sheetId="10" r:id="rId4"/>
    <sheet name="IARD 9" sheetId="9" r:id="rId5"/>
    <sheet name="AFO 8" sheetId="8" r:id="rId6"/>
    <sheet name="IGR 7" sheetId="7" r:id="rId7"/>
    <sheet name="GAZS 6" sheetId="6" r:id="rId8"/>
    <sheet name="LORC 5" sheetId="5" r:id="rId9"/>
    <sheet name="SPG 4" sheetId="4" r:id="rId10"/>
    <sheet name="GAZS 3" sheetId="3" r:id="rId11"/>
    <sheet name="SPG 2" sheetId="2" r:id="rId12"/>
    <sheet name="GAZS 1" sheetId="1" r:id="rId13"/>
  </sheets>
  <definedNames>
    <definedName name="_xlnm.Print_Area" localSheetId="5">'AFO 8'!$B$1:$N$66</definedName>
    <definedName name="_xlnm.Print_Area" localSheetId="2">'AZC 11'!$B$1:$N$66</definedName>
    <definedName name="_xlnm.Print_Area" localSheetId="1">'DALG 12'!$B$1:$N$66</definedName>
    <definedName name="_xlnm.Print_Area" localSheetId="12">'GAZS 1'!$B$1:$N$66</definedName>
    <definedName name="_xlnm.Print_Area" localSheetId="10">'GAZS 3'!$B$1:$N$66</definedName>
    <definedName name="_xlnm.Print_Area" localSheetId="7">'GAZS 6'!$B$1:$N$66</definedName>
    <definedName name="_xlnm.Print_Area" localSheetId="4">'IARD 9'!$B$1:$N$66</definedName>
    <definedName name="_xlnm.Print_Area" localSheetId="6">'IGR 7'!$B$1:$N$66</definedName>
    <definedName name="_xlnm.Print_Area" localSheetId="0">'LFGA 13'!$B$1:$N$66</definedName>
    <definedName name="_xlnm.Print_Area" localSheetId="3">'LGB 10'!$B$1:$N$66</definedName>
    <definedName name="_xlnm.Print_Area" localSheetId="8">'LORC 5'!$B$1:$N$66</definedName>
    <definedName name="_xlnm.Print_Area" localSheetId="11">'SPG 2'!$B$1:$N$66</definedName>
    <definedName name="_xlnm.Print_Area" localSheetId="9">'SPG 4'!$B$1:$N$66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50" i="13" s="1"/>
  <c r="F55" i="13" s="1"/>
  <c r="J43" i="13"/>
  <c r="M43" i="13" s="1"/>
  <c r="M25" i="13"/>
  <c r="M40" i="13" s="1"/>
  <c r="F48" i="12"/>
  <c r="F50" i="12" s="1"/>
  <c r="F55" i="12" s="1"/>
  <c r="J43" i="12"/>
  <c r="M43" i="12" s="1"/>
  <c r="M25" i="12"/>
  <c r="M40" i="12" s="1"/>
  <c r="F48" i="11"/>
  <c r="F50" i="11" s="1"/>
  <c r="F55" i="11" s="1"/>
  <c r="J43" i="11"/>
  <c r="M43" i="11" s="1"/>
  <c r="M25" i="11"/>
  <c r="M40" i="11" s="1"/>
  <c r="F48" i="10"/>
  <c r="F50" i="10" s="1"/>
  <c r="F55" i="10" s="1"/>
  <c r="J43" i="10"/>
  <c r="M43" i="10" s="1"/>
  <c r="M25" i="10"/>
  <c r="M40" i="10" s="1"/>
  <c r="M46" i="13" l="1"/>
  <c r="M46" i="12"/>
  <c r="F56" i="12" s="1"/>
  <c r="F57" i="12" s="1"/>
  <c r="M46" i="11"/>
  <c r="M9" i="11" s="1"/>
  <c r="B11" i="11" s="1"/>
  <c r="M46" i="10"/>
  <c r="F48" i="9"/>
  <c r="F50" i="9" s="1"/>
  <c r="F55" i="9" s="1"/>
  <c r="J43" i="9"/>
  <c r="M43" i="9" s="1"/>
  <c r="M25" i="9"/>
  <c r="M40" i="9" s="1"/>
  <c r="M9" i="13" l="1"/>
  <c r="B11" i="13" s="1"/>
  <c r="F56" i="13"/>
  <c r="F57" i="13" s="1"/>
  <c r="M9" i="12"/>
  <c r="B11" i="12" s="1"/>
  <c r="F56" i="11"/>
  <c r="F57" i="11" s="1"/>
  <c r="F56" i="10"/>
  <c r="F57" i="10" s="1"/>
  <c r="M9" i="10"/>
  <c r="B11" i="10" s="1"/>
  <c r="M46" i="9"/>
  <c r="M9" i="9" l="1"/>
  <c r="B11" i="9" s="1"/>
  <c r="F56" i="9"/>
  <c r="F57" i="9" s="1"/>
  <c r="F48" i="8" l="1"/>
  <c r="F50" i="8" s="1"/>
  <c r="F55" i="8" s="1"/>
  <c r="J43" i="8"/>
  <c r="M43" i="8" s="1"/>
  <c r="M25" i="8"/>
  <c r="M40" i="8" s="1"/>
  <c r="F48" i="7"/>
  <c r="F50" i="7" s="1"/>
  <c r="F55" i="7" s="1"/>
  <c r="J43" i="7"/>
  <c r="M43" i="7" s="1"/>
  <c r="M25" i="7"/>
  <c r="M40" i="7" s="1"/>
  <c r="F48" i="6"/>
  <c r="F50" i="6" s="1"/>
  <c r="F55" i="6" s="1"/>
  <c r="J43" i="6"/>
  <c r="M43" i="6" s="1"/>
  <c r="M25" i="6"/>
  <c r="M40" i="6" s="1"/>
  <c r="M42" i="5"/>
  <c r="F48" i="5"/>
  <c r="F50" i="5" s="1"/>
  <c r="F55" i="5" s="1"/>
  <c r="J43" i="5"/>
  <c r="M43" i="5" s="1"/>
  <c r="M25" i="5"/>
  <c r="M40" i="5" s="1"/>
  <c r="M46" i="8" l="1"/>
  <c r="M9" i="8" s="1"/>
  <c r="B11" i="8" s="1"/>
  <c r="M46" i="7"/>
  <c r="F56" i="7" s="1"/>
  <c r="F57" i="7" s="1"/>
  <c r="M46" i="6"/>
  <c r="M9" i="6" s="1"/>
  <c r="B11" i="6" s="1"/>
  <c r="M46" i="5"/>
  <c r="F48" i="4"/>
  <c r="F50" i="4" s="1"/>
  <c r="F55" i="4" s="1"/>
  <c r="J43" i="4"/>
  <c r="M43" i="4" s="1"/>
  <c r="M25" i="4"/>
  <c r="M40" i="4" s="1"/>
  <c r="F48" i="3"/>
  <c r="F50" i="3" s="1"/>
  <c r="F55" i="3" s="1"/>
  <c r="J43" i="3"/>
  <c r="M43" i="3" s="1"/>
  <c r="M25" i="3"/>
  <c r="M40" i="3" s="1"/>
  <c r="F48" i="2"/>
  <c r="F50" i="2" s="1"/>
  <c r="F55" i="2" s="1"/>
  <c r="J43" i="2"/>
  <c r="M43" i="2" s="1"/>
  <c r="M25" i="2"/>
  <c r="M40" i="2" s="1"/>
  <c r="F48" i="1"/>
  <c r="F50" i="1" s="1"/>
  <c r="F55" i="1" s="1"/>
  <c r="J43" i="1"/>
  <c r="M43" i="1" s="1"/>
  <c r="M42" i="1"/>
  <c r="M25" i="1"/>
  <c r="M40" i="1" s="1"/>
  <c r="F56" i="8" l="1"/>
  <c r="F57" i="8" s="1"/>
  <c r="M9" i="7"/>
  <c r="B11" i="7" s="1"/>
  <c r="F56" i="6"/>
  <c r="F57" i="6" s="1"/>
  <c r="M9" i="5"/>
  <c r="B11" i="5" s="1"/>
  <c r="F56" i="5"/>
  <c r="F57" i="5" s="1"/>
  <c r="M46" i="4"/>
  <c r="F56" i="4" s="1"/>
  <c r="F57" i="4" s="1"/>
  <c r="M46" i="3"/>
  <c r="M46" i="2"/>
  <c r="M9" i="2" s="1"/>
  <c r="B11" i="2" s="1"/>
  <c r="M46" i="1"/>
  <c r="M9" i="4" l="1"/>
  <c r="B11" i="4" s="1"/>
  <c r="F56" i="3"/>
  <c r="F57" i="3" s="1"/>
  <c r="M9" i="3"/>
  <c r="B11" i="3" s="1"/>
  <c r="F56" i="2"/>
  <c r="F57" i="2" s="1"/>
  <c r="F56" i="1"/>
  <c r="F57" i="1" s="1"/>
  <c r="M9" i="1"/>
  <c r="B11" i="1" s="1"/>
</calcChain>
</file>

<file path=xl/sharedStrings.xml><?xml version="1.0" encoding="utf-8"?>
<sst xmlns="http://schemas.openxmlformats.org/spreadsheetml/2006/main" count="1484" uniqueCount="100">
  <si>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</si>
  <si>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</si>
  <si>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</si>
  <si>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</si>
  <si>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</si>
  <si>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</si>
  <si>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</si>
  <si>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</si>
  <si>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</si>
  <si>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</si>
  <si>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</si>
  <si>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</si>
  <si>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</si>
  <si>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</si>
  <si>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</si>
  <si>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</si>
  <si>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</si>
  <si>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</si>
  <si>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</si>
  <si>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</si>
  <si>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</si>
  <si>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</si>
  <si>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</si>
  <si>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</si>
  <si>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</si>
  <si>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</si>
  <si>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</si>
  <si>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</si>
  <si>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</si>
  <si>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</si>
  <si>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 xml:space="preserve">TORREON </t>
  </si>
  <si>
    <t>Km..</t>
  </si>
  <si>
    <t xml:space="preserve">TRANSITO LOCAL 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</si>
  <si>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</si>
  <si>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</si>
  <si>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</si>
  <si>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</si>
  <si>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</si>
  <si>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</si>
  <si>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</si>
  <si>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</si>
  <si>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</si>
  <si>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</si>
  <si>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</si>
  <si>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</si>
  <si>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</si>
  <si>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</si>
  <si>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</si>
  <si>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</si>
  <si>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</si>
  <si>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</si>
  <si>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</si>
  <si>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>L.C. ENRIQUE GARCÍA GUEDEA</t>
  </si>
  <si>
    <t>N  o  m  b  r  e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</si>
  <si>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</si>
  <si>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</si>
  <si>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</si>
  <si>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</si>
  <si>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ABRIL</t>
  </si>
  <si>
    <t>JORNADAS DE SOCIALIZACION DEL DAI EN INSTITUCIONES UNIVERSITARIAS DEL MUNICIPIO DE TORREON, CON LA PRESENCIA Y ACOMPAÑAMIENTO DE PERSONAL DEL INAI</t>
  </si>
  <si>
    <t xml:space="preserve">GUSTAVO ADOLFO ZAVALA SLEHIMAN </t>
  </si>
  <si>
    <t xml:space="preserve">DIRECTOR DE CAPACITACION Y CULTURA DE LA TRANSPARENCIA </t>
  </si>
  <si>
    <t>(DOS MIL SETECIENTOS VEINTIOCHO PESOS 00/100 MN)</t>
  </si>
  <si>
    <t xml:space="preserve">SANDRA PEREZ GAMEZ </t>
  </si>
  <si>
    <t xml:space="preserve">ADSCRITA A LA DIRECCION DE CAPACITACION U CULTURA DE LA TRANSPARENCIA </t>
  </si>
  <si>
    <t>(SEISCIENTOS CUARENTA PESOS 00/100 MN)</t>
  </si>
  <si>
    <t>JORNADAS DE SOCIALIZACION DEL DAI EN INSTITUCIONES UNIVERSITARIAS DEL MUNICIPIO DE MONCLOVA, CON LA PRESENCIA Y ACOMPAÑAMIENTO DE PERSONAL DEL INAI</t>
  </si>
  <si>
    <t xml:space="preserve">MONCLOVA </t>
  </si>
  <si>
    <t xml:space="preserve">MOCLOVA </t>
  </si>
  <si>
    <t>(MIL OCHOCIENTOS CUARENTA PESOS 00/100 MN)</t>
  </si>
  <si>
    <t xml:space="preserve">MONLCOVA </t>
  </si>
  <si>
    <t>MONCLOVA</t>
  </si>
  <si>
    <t>TRASLADO DE PERSONAL DEL INAI PARA EVENTO JORNADAS DE SOCIALIZACION DEL DAI EN INSTITUCIONES UNIVERSITARIAS DEL MUNICIPIOS DE MONCLOVA Y TORREON, CON LA PRESENCIA Y ACOMPAÑAMIENTO DE PERSONAL DEL INAI</t>
  </si>
  <si>
    <t xml:space="preserve">AEROPUERTO MTY </t>
  </si>
  <si>
    <t>SALTILLO</t>
  </si>
  <si>
    <t xml:space="preserve">LUIS ORLANDO RODRIGUEZ CARMONA </t>
  </si>
  <si>
    <t xml:space="preserve">AUXILIAR SERVICIOS GENERALES </t>
  </si>
  <si>
    <t>(TRES MIL DOSCIENTOS CINCUENTA Y SEIS PESOS 00/100 MN)</t>
  </si>
  <si>
    <t>PRESENTACION PUBLICA DEL MICROSITIO SDIOPARC  EL 07 ABRIL 2022 EN SABINAS, COAH.</t>
  </si>
  <si>
    <t xml:space="preserve">SABINAS </t>
  </si>
  <si>
    <t>SABINAS</t>
  </si>
  <si>
    <t xml:space="preserve">IGNACIO GALINDO RAMIREZ </t>
  </si>
  <si>
    <t>SUBDIRECTOR DE GOBIERNO ABIERTO</t>
  </si>
  <si>
    <t xml:space="preserve">ANDREA FUENTES OSORIO </t>
  </si>
  <si>
    <t xml:space="preserve">JEFA DEL DEPARTAMENTO DE FORTALECIMIENTO A LA TRANSPARENCIA </t>
  </si>
  <si>
    <t xml:space="preserve">ISMAEL ALBERTO RIOS DELGADO </t>
  </si>
  <si>
    <t xml:space="preserve">JEFE DEL DEPARTAMENTO DE INFORMATICA </t>
  </si>
  <si>
    <t>(DOS MIL DOSCIENTOS OCHENTA Y OCHO PESOS 00/100 MN)</t>
  </si>
  <si>
    <t>PRESENTACION PUBLICA DEL MICROSITIO SDIOPARC DE GOBIERNO ABIERTO   EL 07 ABRIL 2022 EN SABINAS, COAH.</t>
  </si>
  <si>
    <t xml:space="preserve">LUIS GONZALEZ BRISEÑO </t>
  </si>
  <si>
    <t xml:space="preserve">COMISIONADO PRESIDENTE </t>
  </si>
  <si>
    <t>(TRES MIL CIENTO TREINTA Y SEIS  PESOS 00/100 MN)</t>
  </si>
  <si>
    <t xml:space="preserve">ARMANDO ZAMORA CRUZ </t>
  </si>
  <si>
    <t xml:space="preserve">AUXILIAR </t>
  </si>
  <si>
    <t>(SEISCIENTOS CUARENTA  PESOS 00/100 MN)</t>
  </si>
  <si>
    <t xml:space="preserve">DIEGO ARMANDO LUNA GARCIA </t>
  </si>
  <si>
    <t>PROYECTISTA</t>
  </si>
  <si>
    <t xml:space="preserve">LUIS FERNANDO GARCIA ABUSAID </t>
  </si>
  <si>
    <t xml:space="preserve">DIRECTOR GENERAL </t>
  </si>
  <si>
    <t>(DOS MIL SEISCIENTOS OCHO 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</si>
</sst>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selection activeCell="S25" sqref="S2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13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0"/>
      <c r="M5" s="70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67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2608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1"/>
      <c r="B11" s="147">
        <f>$M$9</f>
        <v>2608</v>
      </c>
      <c r="C11" s="148"/>
      <c r="D11" s="149" t="s">
        <v>99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67" t="s">
        <v>5</v>
      </c>
      <c r="G16" s="142" t="s">
        <v>58</v>
      </c>
      <c r="H16" s="83"/>
      <c r="I16" s="67" t="s">
        <v>9</v>
      </c>
      <c r="J16" s="18">
        <v>7</v>
      </c>
      <c r="K16" s="67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67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67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67" t="s">
        <v>24</v>
      </c>
      <c r="F25" s="119">
        <v>1200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1200</v>
      </c>
      <c r="N25" s="121"/>
    </row>
    <row r="26" spans="1:14">
      <c r="A26" s="5"/>
      <c r="B26" s="21" t="s">
        <v>28</v>
      </c>
      <c r="C26" s="6"/>
      <c r="D26" s="24"/>
      <c r="E26" s="67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67" t="s">
        <v>24</v>
      </c>
      <c r="G27" s="83" t="s">
        <v>79</v>
      </c>
      <c r="H27" s="83"/>
      <c r="I27" s="83"/>
      <c r="J27" s="25">
        <v>340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67" t="s">
        <v>24</v>
      </c>
      <c r="G28" s="83" t="s">
        <v>74</v>
      </c>
      <c r="H28" s="83"/>
      <c r="I28" s="83"/>
      <c r="J28" s="25">
        <v>340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67" t="s">
        <v>24</v>
      </c>
      <c r="G29" s="83" t="s">
        <v>32</v>
      </c>
      <c r="H29" s="83"/>
      <c r="I29" s="83"/>
      <c r="J29" s="25">
        <v>200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67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67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67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67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67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67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67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67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67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67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67" t="s">
        <v>24</v>
      </c>
      <c r="G40" s="106"/>
      <c r="H40" s="106"/>
      <c r="I40" s="106"/>
      <c r="J40" s="28"/>
      <c r="K40" s="6" t="s">
        <v>31</v>
      </c>
      <c r="L40" s="72"/>
      <c r="M40" s="112">
        <f>M25</f>
        <v>1200</v>
      </c>
      <c r="N40" s="113"/>
    </row>
    <row r="41" spans="1:15">
      <c r="A41" s="5"/>
      <c r="B41" s="5"/>
      <c r="C41" s="106"/>
      <c r="D41" s="106"/>
      <c r="E41" s="106"/>
      <c r="F41" s="67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880</v>
      </c>
      <c r="K43" s="39"/>
      <c r="L43" s="69" t="s">
        <v>28</v>
      </c>
      <c r="M43" s="102">
        <f>J43*J44</f>
        <v>1408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70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69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72"/>
      <c r="F46" s="98">
        <v>0</v>
      </c>
      <c r="G46" s="99"/>
      <c r="H46" s="69"/>
      <c r="I46" s="69"/>
      <c r="J46" s="69"/>
      <c r="K46" s="6" t="s">
        <v>40</v>
      </c>
      <c r="L46" s="72"/>
      <c r="M46" s="94">
        <f>M43+M42+M40+M44+M45</f>
        <v>2608</v>
      </c>
      <c r="N46" s="95"/>
      <c r="O46" s="44"/>
    </row>
    <row r="47" spans="1:15">
      <c r="A47" s="5"/>
      <c r="B47" s="5" t="s">
        <v>41</v>
      </c>
      <c r="C47" s="6"/>
      <c r="D47" s="6"/>
      <c r="E47" s="72"/>
      <c r="F47" s="86">
        <v>0</v>
      </c>
      <c r="G47" s="87"/>
      <c r="H47" s="69"/>
      <c r="I47" s="69"/>
      <c r="J47" s="69"/>
      <c r="K47" s="6" t="s">
        <v>42</v>
      </c>
      <c r="L47" s="72"/>
      <c r="M47" s="94"/>
      <c r="N47" s="95"/>
    </row>
    <row r="48" spans="1:15">
      <c r="A48" s="5"/>
      <c r="B48" s="5" t="s">
        <v>43</v>
      </c>
      <c r="C48" s="6"/>
      <c r="D48" s="6"/>
      <c r="E48" s="72"/>
      <c r="F48" s="96">
        <f>SUM(F46:G47)</f>
        <v>0</v>
      </c>
      <c r="G48" s="97"/>
      <c r="H48" s="69"/>
      <c r="I48" s="69"/>
      <c r="J48" s="69"/>
      <c r="K48" s="6"/>
      <c r="L48" s="72"/>
      <c r="M48" s="45"/>
      <c r="N48" s="46"/>
    </row>
    <row r="49" spans="1:15">
      <c r="A49" s="5"/>
      <c r="B49" s="5" t="s">
        <v>44</v>
      </c>
      <c r="C49" s="6"/>
      <c r="D49" s="6"/>
      <c r="E49" s="72"/>
      <c r="F49" s="86">
        <v>0</v>
      </c>
      <c r="G49" s="87"/>
      <c r="H49" s="69"/>
      <c r="I49" s="69"/>
      <c r="J49" s="69"/>
      <c r="K49" s="6"/>
      <c r="L49" s="72"/>
      <c r="M49" s="45"/>
      <c r="N49" s="46"/>
    </row>
    <row r="50" spans="1:15">
      <c r="A50" s="5"/>
      <c r="B50" s="5" t="s">
        <v>43</v>
      </c>
      <c r="C50" s="6"/>
      <c r="D50" s="6"/>
      <c r="E50" s="72"/>
      <c r="F50" s="96">
        <f>SUM(F48:G49)</f>
        <v>0</v>
      </c>
      <c r="G50" s="97"/>
      <c r="H50" s="69"/>
      <c r="I50" s="69"/>
      <c r="J50" s="69"/>
      <c r="K50" s="6"/>
      <c r="L50" s="72"/>
      <c r="M50" s="45"/>
      <c r="N50" s="46"/>
    </row>
    <row r="51" spans="1:15">
      <c r="A51" s="5"/>
      <c r="B51" s="5" t="s">
        <v>28</v>
      </c>
      <c r="C51" s="6"/>
      <c r="D51" s="6"/>
      <c r="E51" s="72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72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72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72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72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2"/>
      <c r="F56" s="90">
        <f>+M46-F55</f>
        <v>2608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2608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8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97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98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K28" sqref="K2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4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640</v>
      </c>
      <c r="C11" s="148"/>
      <c r="D11" s="149" t="s">
        <v>65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66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6</v>
      </c>
      <c r="F16" s="15" t="s">
        <v>5</v>
      </c>
      <c r="G16" s="142" t="s">
        <v>58</v>
      </c>
      <c r="H16" s="83"/>
      <c r="I16" s="15" t="s">
        <v>9</v>
      </c>
      <c r="J16" s="18">
        <v>6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70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71</v>
      </c>
      <c r="D28" s="83"/>
      <c r="E28" s="83"/>
      <c r="F28" s="15" t="s">
        <v>24</v>
      </c>
      <c r="G28" s="83" t="s">
        <v>29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40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63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64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40" zoomScaleNormal="100" workbookViewId="0">
      <selection activeCell="I61" sqref="I61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3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1840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1840</v>
      </c>
      <c r="C11" s="148"/>
      <c r="D11" s="149" t="s">
        <v>69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66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6</v>
      </c>
      <c r="F16" s="15" t="s">
        <v>5</v>
      </c>
      <c r="G16" s="142" t="s">
        <v>58</v>
      </c>
      <c r="H16" s="83"/>
      <c r="I16" s="15" t="s">
        <v>9</v>
      </c>
      <c r="J16" s="18">
        <v>6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880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880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67</v>
      </c>
      <c r="H27" s="83"/>
      <c r="I27" s="83"/>
      <c r="J27" s="25">
        <v>200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68</v>
      </c>
      <c r="D28" s="83"/>
      <c r="E28" s="83"/>
      <c r="F28" s="15" t="s">
        <v>24</v>
      </c>
      <c r="G28" s="83" t="s">
        <v>29</v>
      </c>
      <c r="H28" s="83"/>
      <c r="I28" s="83"/>
      <c r="J28" s="25">
        <v>200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>
        <v>200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880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600</v>
      </c>
      <c r="K43" s="39"/>
      <c r="L43" s="40" t="s">
        <v>28</v>
      </c>
      <c r="M43" s="102">
        <f>J43*J44</f>
        <v>960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1840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1840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1840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60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61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2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640</v>
      </c>
      <c r="C11" s="148"/>
      <c r="D11" s="149" t="s">
        <v>65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59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5</v>
      </c>
      <c r="F16" s="15" t="s">
        <v>5</v>
      </c>
      <c r="G16" s="142" t="s">
        <v>58</v>
      </c>
      <c r="H16" s="83"/>
      <c r="I16" s="15" t="s">
        <v>9</v>
      </c>
      <c r="J16" s="18">
        <v>5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30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30</v>
      </c>
      <c r="D28" s="83"/>
      <c r="E28" s="83"/>
      <c r="F28" s="15" t="s">
        <v>24</v>
      </c>
      <c r="G28" s="83" t="s">
        <v>29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40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63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64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1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2728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2728</v>
      </c>
      <c r="C11" s="148"/>
      <c r="D11" s="149" t="s">
        <v>62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59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5</v>
      </c>
      <c r="F16" s="15" t="s">
        <v>5</v>
      </c>
      <c r="G16" s="142" t="s">
        <v>58</v>
      </c>
      <c r="H16" s="83"/>
      <c r="I16" s="15" t="s">
        <v>9</v>
      </c>
      <c r="J16" s="18">
        <v>5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880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880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30</v>
      </c>
      <c r="H27" s="83"/>
      <c r="I27" s="83"/>
      <c r="J27" s="25">
        <v>290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30</v>
      </c>
      <c r="D28" s="83"/>
      <c r="E28" s="83"/>
      <c r="F28" s="15" t="s">
        <v>24</v>
      </c>
      <c r="G28" s="83" t="s">
        <v>29</v>
      </c>
      <c r="H28" s="83"/>
      <c r="I28" s="83"/>
      <c r="J28" s="25">
        <v>290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>
        <v>200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880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>
        <f>300*2</f>
        <v>600</v>
      </c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780</v>
      </c>
      <c r="K43" s="39"/>
      <c r="L43" s="40" t="s">
        <v>28</v>
      </c>
      <c r="M43" s="102">
        <f>J43*J44</f>
        <v>1248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2728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2728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2728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60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61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S23" sqref="S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12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0"/>
      <c r="M5" s="70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67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1"/>
      <c r="B11" s="147">
        <f>$M$9</f>
        <v>640</v>
      </c>
      <c r="C11" s="148"/>
      <c r="D11" s="149" t="s">
        <v>94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67" t="s">
        <v>5</v>
      </c>
      <c r="G16" s="142" t="s">
        <v>58</v>
      </c>
      <c r="H16" s="83"/>
      <c r="I16" s="67" t="s">
        <v>9</v>
      </c>
      <c r="J16" s="18">
        <v>7</v>
      </c>
      <c r="K16" s="67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67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67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67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67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67" t="s">
        <v>24</v>
      </c>
      <c r="G27" s="83" t="s">
        <v>79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67" t="s">
        <v>24</v>
      </c>
      <c r="G28" s="83" t="s">
        <v>74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67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67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67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67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67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67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67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67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67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67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67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67" t="s">
        <v>24</v>
      </c>
      <c r="G40" s="106"/>
      <c r="H40" s="106"/>
      <c r="I40" s="106"/>
      <c r="J40" s="28"/>
      <c r="K40" s="6" t="s">
        <v>31</v>
      </c>
      <c r="L40" s="72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67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69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70" t="s">
        <v>36</v>
      </c>
      <c r="J44" s="42">
        <v>2.2000000000000002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69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72"/>
      <c r="F46" s="98">
        <v>0</v>
      </c>
      <c r="G46" s="99"/>
      <c r="H46" s="69"/>
      <c r="I46" s="69"/>
      <c r="J46" s="69"/>
      <c r="K46" s="6" t="s">
        <v>40</v>
      </c>
      <c r="L46" s="72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72"/>
      <c r="F47" s="86">
        <v>0</v>
      </c>
      <c r="G47" s="87"/>
      <c r="H47" s="69"/>
      <c r="I47" s="69"/>
      <c r="J47" s="69"/>
      <c r="K47" s="6" t="s">
        <v>42</v>
      </c>
      <c r="L47" s="72"/>
      <c r="M47" s="94"/>
      <c r="N47" s="95"/>
    </row>
    <row r="48" spans="1:15">
      <c r="A48" s="5"/>
      <c r="B48" s="5" t="s">
        <v>43</v>
      </c>
      <c r="C48" s="6"/>
      <c r="D48" s="6"/>
      <c r="E48" s="72"/>
      <c r="F48" s="96">
        <f>SUM(F46:G47)</f>
        <v>0</v>
      </c>
      <c r="G48" s="97"/>
      <c r="H48" s="69"/>
      <c r="I48" s="69"/>
      <c r="J48" s="69"/>
      <c r="K48" s="6"/>
      <c r="L48" s="72"/>
      <c r="M48" s="45"/>
      <c r="N48" s="46"/>
    </row>
    <row r="49" spans="1:15">
      <c r="A49" s="5"/>
      <c r="B49" s="5" t="s">
        <v>44</v>
      </c>
      <c r="C49" s="6"/>
      <c r="D49" s="6"/>
      <c r="E49" s="72"/>
      <c r="F49" s="86">
        <v>0</v>
      </c>
      <c r="G49" s="87"/>
      <c r="H49" s="69"/>
      <c r="I49" s="69"/>
      <c r="J49" s="69"/>
      <c r="K49" s="6"/>
      <c r="L49" s="72"/>
      <c r="M49" s="45"/>
      <c r="N49" s="46"/>
    </row>
    <row r="50" spans="1:15">
      <c r="A50" s="5"/>
      <c r="B50" s="5" t="s">
        <v>43</v>
      </c>
      <c r="C50" s="6"/>
      <c r="D50" s="6"/>
      <c r="E50" s="72"/>
      <c r="F50" s="96">
        <f>SUM(F48:G49)</f>
        <v>0</v>
      </c>
      <c r="G50" s="97"/>
      <c r="H50" s="69"/>
      <c r="I50" s="69"/>
      <c r="J50" s="69"/>
      <c r="K50" s="6"/>
      <c r="L50" s="72"/>
      <c r="M50" s="45"/>
      <c r="N50" s="46"/>
    </row>
    <row r="51" spans="1:15">
      <c r="A51" s="5"/>
      <c r="B51" s="5" t="s">
        <v>28</v>
      </c>
      <c r="C51" s="6"/>
      <c r="D51" s="6"/>
      <c r="E51" s="72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72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72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72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72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2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8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95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96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11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0"/>
      <c r="M5" s="70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67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1"/>
      <c r="B11" s="147">
        <f>$M$9</f>
        <v>640</v>
      </c>
      <c r="C11" s="148"/>
      <c r="D11" s="149" t="s">
        <v>94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67" t="s">
        <v>5</v>
      </c>
      <c r="G16" s="142" t="s">
        <v>58</v>
      </c>
      <c r="H16" s="83"/>
      <c r="I16" s="67" t="s">
        <v>9</v>
      </c>
      <c r="J16" s="18">
        <v>7</v>
      </c>
      <c r="K16" s="67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67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67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67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67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67" t="s">
        <v>24</v>
      </c>
      <c r="G27" s="83" t="s">
        <v>79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67" t="s">
        <v>24</v>
      </c>
      <c r="G28" s="83" t="s">
        <v>74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67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67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67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67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67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67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67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67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67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67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67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67" t="s">
        <v>24</v>
      </c>
      <c r="G40" s="106"/>
      <c r="H40" s="106"/>
      <c r="I40" s="106"/>
      <c r="J40" s="28"/>
      <c r="K40" s="6" t="s">
        <v>31</v>
      </c>
      <c r="L40" s="72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67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69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70" t="s">
        <v>36</v>
      </c>
      <c r="J44" s="42">
        <v>2.2000000000000002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69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72"/>
      <c r="F46" s="98">
        <v>0</v>
      </c>
      <c r="G46" s="99"/>
      <c r="H46" s="69"/>
      <c r="I46" s="69"/>
      <c r="J46" s="69"/>
      <c r="K46" s="6" t="s">
        <v>40</v>
      </c>
      <c r="L46" s="72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72"/>
      <c r="F47" s="86">
        <v>0</v>
      </c>
      <c r="G47" s="87"/>
      <c r="H47" s="69"/>
      <c r="I47" s="69"/>
      <c r="J47" s="69"/>
      <c r="K47" s="6" t="s">
        <v>42</v>
      </c>
      <c r="L47" s="72"/>
      <c r="M47" s="94"/>
      <c r="N47" s="95"/>
    </row>
    <row r="48" spans="1:15">
      <c r="A48" s="5"/>
      <c r="B48" s="5" t="s">
        <v>43</v>
      </c>
      <c r="C48" s="6"/>
      <c r="D48" s="6"/>
      <c r="E48" s="72"/>
      <c r="F48" s="96">
        <f>SUM(F46:G47)</f>
        <v>0</v>
      </c>
      <c r="G48" s="97"/>
      <c r="H48" s="69"/>
      <c r="I48" s="69"/>
      <c r="J48" s="69"/>
      <c r="K48" s="6"/>
      <c r="L48" s="72"/>
      <c r="M48" s="45"/>
      <c r="N48" s="46"/>
    </row>
    <row r="49" spans="1:15">
      <c r="A49" s="5"/>
      <c r="B49" s="5" t="s">
        <v>44</v>
      </c>
      <c r="C49" s="6"/>
      <c r="D49" s="6"/>
      <c r="E49" s="72"/>
      <c r="F49" s="86">
        <v>0</v>
      </c>
      <c r="G49" s="87"/>
      <c r="H49" s="69"/>
      <c r="I49" s="69"/>
      <c r="J49" s="69"/>
      <c r="K49" s="6"/>
      <c r="L49" s="72"/>
      <c r="M49" s="45"/>
      <c r="N49" s="46"/>
    </row>
    <row r="50" spans="1:15">
      <c r="A50" s="5"/>
      <c r="B50" s="5" t="s">
        <v>43</v>
      </c>
      <c r="C50" s="6"/>
      <c r="D50" s="6"/>
      <c r="E50" s="72"/>
      <c r="F50" s="96">
        <f>SUM(F48:G49)</f>
        <v>0</v>
      </c>
      <c r="G50" s="97"/>
      <c r="H50" s="69"/>
      <c r="I50" s="69"/>
      <c r="J50" s="69"/>
      <c r="K50" s="6"/>
      <c r="L50" s="72"/>
      <c r="M50" s="45"/>
      <c r="N50" s="46"/>
    </row>
    <row r="51" spans="1:15">
      <c r="A51" s="5"/>
      <c r="B51" s="5" t="s">
        <v>28</v>
      </c>
      <c r="C51" s="6"/>
      <c r="D51" s="6"/>
      <c r="E51" s="72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72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72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72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72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2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8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92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93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7" zoomScaleNormal="100" workbookViewId="0">
      <selection activeCell="J27" sqref="J27:J3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10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0"/>
      <c r="M5" s="70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67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3136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1"/>
      <c r="B11" s="147">
        <f>$M$9</f>
        <v>3136</v>
      </c>
      <c r="C11" s="148"/>
      <c r="D11" s="149" t="s">
        <v>91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67" t="s">
        <v>5</v>
      </c>
      <c r="G16" s="142" t="s">
        <v>58</v>
      </c>
      <c r="H16" s="83"/>
      <c r="I16" s="67" t="s">
        <v>9</v>
      </c>
      <c r="J16" s="18">
        <v>7</v>
      </c>
      <c r="K16" s="67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67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67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67" t="s">
        <v>24</v>
      </c>
      <c r="F25" s="119">
        <v>1200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1200</v>
      </c>
      <c r="N25" s="121"/>
    </row>
    <row r="26" spans="1:14">
      <c r="A26" s="5"/>
      <c r="B26" s="21" t="s">
        <v>28</v>
      </c>
      <c r="C26" s="6"/>
      <c r="D26" s="24"/>
      <c r="E26" s="67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67" t="s">
        <v>24</v>
      </c>
      <c r="G27" s="83" t="s">
        <v>79</v>
      </c>
      <c r="H27" s="83"/>
      <c r="I27" s="83"/>
      <c r="J27" s="25">
        <v>340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67" t="s">
        <v>24</v>
      </c>
      <c r="G28" s="83" t="s">
        <v>74</v>
      </c>
      <c r="H28" s="83"/>
      <c r="I28" s="83"/>
      <c r="J28" s="25">
        <v>340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67" t="s">
        <v>24</v>
      </c>
      <c r="G29" s="83" t="s">
        <v>32</v>
      </c>
      <c r="H29" s="83"/>
      <c r="I29" s="83"/>
      <c r="J29" s="25">
        <v>200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67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67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67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67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67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67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67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67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67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67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67" t="s">
        <v>24</v>
      </c>
      <c r="G40" s="106"/>
      <c r="H40" s="106"/>
      <c r="I40" s="106"/>
      <c r="J40" s="28"/>
      <c r="K40" s="6" t="s">
        <v>31</v>
      </c>
      <c r="L40" s="72"/>
      <c r="M40" s="112">
        <f>M25</f>
        <v>1200</v>
      </c>
      <c r="N40" s="113"/>
    </row>
    <row r="41" spans="1:15">
      <c r="A41" s="5"/>
      <c r="B41" s="5"/>
      <c r="C41" s="106"/>
      <c r="D41" s="106"/>
      <c r="E41" s="106"/>
      <c r="F41" s="67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880</v>
      </c>
      <c r="K43" s="39"/>
      <c r="L43" s="69" t="s">
        <v>28</v>
      </c>
      <c r="M43" s="102">
        <f>J43*J44</f>
        <v>1936.0000000000002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70" t="s">
        <v>36</v>
      </c>
      <c r="J44" s="42">
        <v>2.2000000000000002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69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72"/>
      <c r="F46" s="98">
        <v>0</v>
      </c>
      <c r="G46" s="99"/>
      <c r="H46" s="69"/>
      <c r="I46" s="69"/>
      <c r="J46" s="69"/>
      <c r="K46" s="6" t="s">
        <v>40</v>
      </c>
      <c r="L46" s="72"/>
      <c r="M46" s="94">
        <f>M43+M42+M40+M44+M45</f>
        <v>3136</v>
      </c>
      <c r="N46" s="95"/>
      <c r="O46" s="44"/>
    </row>
    <row r="47" spans="1:15">
      <c r="A47" s="5"/>
      <c r="B47" s="5" t="s">
        <v>41</v>
      </c>
      <c r="C47" s="6"/>
      <c r="D47" s="6"/>
      <c r="E47" s="72"/>
      <c r="F47" s="86">
        <v>0</v>
      </c>
      <c r="G47" s="87"/>
      <c r="H47" s="69"/>
      <c r="I47" s="69"/>
      <c r="J47" s="69"/>
      <c r="K47" s="6" t="s">
        <v>42</v>
      </c>
      <c r="L47" s="72"/>
      <c r="M47" s="94"/>
      <c r="N47" s="95"/>
    </row>
    <row r="48" spans="1:15">
      <c r="A48" s="5"/>
      <c r="B48" s="5" t="s">
        <v>43</v>
      </c>
      <c r="C48" s="6"/>
      <c r="D48" s="6"/>
      <c r="E48" s="72"/>
      <c r="F48" s="96">
        <f>SUM(F46:G47)</f>
        <v>0</v>
      </c>
      <c r="G48" s="97"/>
      <c r="H48" s="69"/>
      <c r="I48" s="69"/>
      <c r="J48" s="69"/>
      <c r="K48" s="6"/>
      <c r="L48" s="72"/>
      <c r="M48" s="45"/>
      <c r="N48" s="46"/>
    </row>
    <row r="49" spans="1:15">
      <c r="A49" s="5"/>
      <c r="B49" s="5" t="s">
        <v>44</v>
      </c>
      <c r="C49" s="6"/>
      <c r="D49" s="6"/>
      <c r="E49" s="72"/>
      <c r="F49" s="86">
        <v>0</v>
      </c>
      <c r="G49" s="87"/>
      <c r="H49" s="69"/>
      <c r="I49" s="69"/>
      <c r="J49" s="69"/>
      <c r="K49" s="6"/>
      <c r="L49" s="72"/>
      <c r="M49" s="45"/>
      <c r="N49" s="46"/>
    </row>
    <row r="50" spans="1:15">
      <c r="A50" s="5"/>
      <c r="B50" s="5" t="s">
        <v>43</v>
      </c>
      <c r="C50" s="6"/>
      <c r="D50" s="6"/>
      <c r="E50" s="72"/>
      <c r="F50" s="96">
        <f>SUM(F48:G49)</f>
        <v>0</v>
      </c>
      <c r="G50" s="97"/>
      <c r="H50" s="69"/>
      <c r="I50" s="69"/>
      <c r="J50" s="69"/>
      <c r="K50" s="6"/>
      <c r="L50" s="72"/>
      <c r="M50" s="45"/>
      <c r="N50" s="46"/>
    </row>
    <row r="51" spans="1:15">
      <c r="A51" s="5"/>
      <c r="B51" s="5" t="s">
        <v>28</v>
      </c>
      <c r="C51" s="6"/>
      <c r="D51" s="6"/>
      <c r="E51" s="72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72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72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72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72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2"/>
      <c r="F56" s="90">
        <f>+M46-F55</f>
        <v>3136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3136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8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89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90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B16" sqref="B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9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16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20"/>
      <c r="B11" s="147">
        <f>$M$9</f>
        <v>640</v>
      </c>
      <c r="C11" s="148"/>
      <c r="D11" s="149" t="s">
        <v>65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88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16" t="s">
        <v>5</v>
      </c>
      <c r="G16" s="142" t="s">
        <v>58</v>
      </c>
      <c r="H16" s="83"/>
      <c r="I16" s="16" t="s">
        <v>9</v>
      </c>
      <c r="J16" s="18">
        <v>7</v>
      </c>
      <c r="K16" s="16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6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6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6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16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6" t="s">
        <v>24</v>
      </c>
      <c r="G27" s="83" t="s">
        <v>79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16" t="s">
        <v>24</v>
      </c>
      <c r="G28" s="83" t="s">
        <v>74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6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6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6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6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6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6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6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6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6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6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6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6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16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40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85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86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S25" sqref="S2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8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640</v>
      </c>
      <c r="C11" s="148"/>
      <c r="D11" s="149" t="s">
        <v>65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15" t="s">
        <v>5</v>
      </c>
      <c r="G16" s="142" t="s">
        <v>58</v>
      </c>
      <c r="H16" s="83"/>
      <c r="I16" s="15" t="s">
        <v>9</v>
      </c>
      <c r="J16" s="18">
        <v>7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79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15" t="s">
        <v>24</v>
      </c>
      <c r="G28" s="83" t="s">
        <v>74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40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83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84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7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640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640</v>
      </c>
      <c r="C11" s="148"/>
      <c r="D11" s="149" t="s">
        <v>65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15" t="s">
        <v>5</v>
      </c>
      <c r="G16" s="142" t="s">
        <v>58</v>
      </c>
      <c r="H16" s="83"/>
      <c r="I16" s="15" t="s">
        <v>9</v>
      </c>
      <c r="J16" s="18">
        <v>7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640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79</v>
      </c>
      <c r="H27" s="83"/>
      <c r="I27" s="83"/>
      <c r="J27" s="25"/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15" t="s">
        <v>24</v>
      </c>
      <c r="G28" s="83" t="s">
        <v>74</v>
      </c>
      <c r="H28" s="83"/>
      <c r="I28" s="83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640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0</v>
      </c>
      <c r="K43" s="39"/>
      <c r="L43" s="40" t="s">
        <v>28</v>
      </c>
      <c r="M43" s="102">
        <f>J43*J44</f>
        <v>0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640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640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640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81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82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9" zoomScaleNormal="100" workbookViewId="0">
      <selection activeCell="S32" sqref="S3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6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2288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2288</v>
      </c>
      <c r="C11" s="148"/>
      <c r="D11" s="149" t="s">
        <v>87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7</v>
      </c>
      <c r="F16" s="15" t="s">
        <v>5</v>
      </c>
      <c r="G16" s="142" t="s">
        <v>58</v>
      </c>
      <c r="H16" s="83"/>
      <c r="I16" s="15" t="s">
        <v>9</v>
      </c>
      <c r="J16" s="18">
        <v>7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1</v>
      </c>
      <c r="E25" s="15" t="s">
        <v>24</v>
      </c>
      <c r="F25" s="119">
        <v>880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880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79</v>
      </c>
      <c r="H27" s="83"/>
      <c r="I27" s="83"/>
      <c r="J27" s="25">
        <v>340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80</v>
      </c>
      <c r="D28" s="83"/>
      <c r="E28" s="83"/>
      <c r="F28" s="15" t="s">
        <v>24</v>
      </c>
      <c r="G28" s="83" t="s">
        <v>74</v>
      </c>
      <c r="H28" s="83"/>
      <c r="I28" s="83"/>
      <c r="J28" s="25">
        <v>340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32</v>
      </c>
      <c r="D29" s="83"/>
      <c r="E29" s="83"/>
      <c r="F29" s="15" t="s">
        <v>24</v>
      </c>
      <c r="G29" s="83" t="s">
        <v>32</v>
      </c>
      <c r="H29" s="83"/>
      <c r="I29" s="83"/>
      <c r="J29" s="25">
        <v>200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/>
      <c r="D30" s="83"/>
      <c r="E30" s="83"/>
      <c r="F30" s="15" t="s">
        <v>24</v>
      </c>
      <c r="G30" s="83"/>
      <c r="H30" s="83"/>
      <c r="I30" s="83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880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/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880</v>
      </c>
      <c r="K43" s="39"/>
      <c r="L43" s="40" t="s">
        <v>28</v>
      </c>
      <c r="M43" s="102">
        <f>J43*J44</f>
        <v>1408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2288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2288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2288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60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61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1">
        <v>5</v>
      </c>
      <c r="N2" s="133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1" t="s">
        <v>1</v>
      </c>
      <c r="M3" s="146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83" t="s">
        <v>58</v>
      </c>
      <c r="M8" s="83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7" t="s">
        <v>6</v>
      </c>
      <c r="L9" s="77"/>
      <c r="M9" s="94">
        <f>M46</f>
        <v>3256</v>
      </c>
      <c r="N9" s="95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47">
        <f>$M$9</f>
        <v>3256</v>
      </c>
      <c r="C11" s="148"/>
      <c r="D11" s="149" t="s">
        <v>77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39" t="s">
        <v>72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</row>
    <row r="14" spans="1:14" ht="11.25" customHeight="1">
      <c r="A14" s="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11.25" customHeight="1">
      <c r="A15" s="5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14" ht="11.25" customHeight="1">
      <c r="A16" s="5"/>
      <c r="B16" s="5"/>
      <c r="C16" s="6"/>
      <c r="D16" s="6"/>
      <c r="E16" s="18">
        <v>4</v>
      </c>
      <c r="F16" s="15" t="s">
        <v>5</v>
      </c>
      <c r="G16" s="142" t="s">
        <v>58</v>
      </c>
      <c r="H16" s="83"/>
      <c r="I16" s="15" t="s">
        <v>9</v>
      </c>
      <c r="J16" s="18">
        <v>7</v>
      </c>
      <c r="K16" s="15" t="s">
        <v>10</v>
      </c>
      <c r="L16" s="142" t="s">
        <v>58</v>
      </c>
      <c r="M16" s="83"/>
      <c r="N16" s="13">
        <v>2022</v>
      </c>
    </row>
    <row r="17" spans="1:14" ht="12" customHeight="1" thickBot="1">
      <c r="A17" s="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2" customHeight="1" thickBot="1">
      <c r="A18" s="5"/>
      <c r="B18" s="76" t="s">
        <v>11</v>
      </c>
      <c r="C18" s="85"/>
      <c r="D18" s="19"/>
      <c r="E18" s="143" t="s">
        <v>12</v>
      </c>
      <c r="F18" s="144"/>
      <c r="G18" s="145"/>
      <c r="H18" s="19" t="s">
        <v>13</v>
      </c>
      <c r="I18" s="143" t="s">
        <v>14</v>
      </c>
      <c r="J18" s="145"/>
      <c r="K18" s="19"/>
      <c r="L18" s="143" t="s">
        <v>15</v>
      </c>
      <c r="M18" s="145"/>
      <c r="N18" s="19"/>
    </row>
    <row r="19" spans="1:14">
      <c r="A19" s="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2.75" customHeight="1">
      <c r="A20" s="5"/>
      <c r="B20" s="128"/>
      <c r="C20" s="129"/>
      <c r="D20" s="129"/>
      <c r="E20" s="130"/>
      <c r="F20" s="131"/>
      <c r="G20" s="106"/>
      <c r="H20" s="106"/>
      <c r="I20" s="132"/>
      <c r="J20" s="131"/>
      <c r="K20" s="132"/>
      <c r="L20" s="131"/>
      <c r="M20" s="106"/>
      <c r="N20" s="133"/>
    </row>
    <row r="21" spans="1:14">
      <c r="A21" s="5"/>
      <c r="B21" s="134" t="s">
        <v>16</v>
      </c>
      <c r="C21" s="135"/>
      <c r="D21" s="135"/>
      <c r="E21" s="136"/>
      <c r="F21" s="137" t="s">
        <v>17</v>
      </c>
      <c r="G21" s="135"/>
      <c r="H21" s="135"/>
      <c r="I21" s="136"/>
      <c r="J21" s="137" t="s">
        <v>18</v>
      </c>
      <c r="K21" s="136"/>
      <c r="L21" s="137" t="s">
        <v>19</v>
      </c>
      <c r="M21" s="135"/>
      <c r="N21" s="138"/>
    </row>
    <row r="22" spans="1:14">
      <c r="A22" s="5"/>
      <c r="B22" s="21" t="s">
        <v>20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21</v>
      </c>
      <c r="D23" s="6"/>
      <c r="E23" s="15"/>
      <c r="F23" s="83" t="s">
        <v>22</v>
      </c>
      <c r="G23" s="83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23</v>
      </c>
      <c r="C24" s="6"/>
      <c r="D24" s="22"/>
      <c r="E24" s="15" t="s">
        <v>24</v>
      </c>
      <c r="F24" s="102"/>
      <c r="G24" s="116"/>
      <c r="H24" s="6" t="s">
        <v>25</v>
      </c>
      <c r="I24" s="6"/>
      <c r="J24" s="23"/>
      <c r="K24" s="6"/>
      <c r="L24" s="6"/>
      <c r="M24" s="117"/>
      <c r="N24" s="118"/>
    </row>
    <row r="25" spans="1:14">
      <c r="A25" s="5"/>
      <c r="B25" s="5" t="s">
        <v>23</v>
      </c>
      <c r="C25" s="6"/>
      <c r="D25" s="22">
        <v>2</v>
      </c>
      <c r="E25" s="15" t="s">
        <v>24</v>
      </c>
      <c r="F25" s="119">
        <v>640</v>
      </c>
      <c r="G25" s="119"/>
      <c r="H25" s="6" t="s">
        <v>26</v>
      </c>
      <c r="I25" s="6"/>
      <c r="J25" s="11"/>
      <c r="K25" s="6" t="s">
        <v>27</v>
      </c>
      <c r="L25" s="6"/>
      <c r="M25" s="120">
        <f>D24*F24+D25*F25</f>
        <v>1280</v>
      </c>
      <c r="N25" s="121"/>
    </row>
    <row r="26" spans="1:14">
      <c r="A26" s="5"/>
      <c r="B26" s="21" t="s">
        <v>28</v>
      </c>
      <c r="C26" s="6"/>
      <c r="D26" s="24"/>
      <c r="E26" s="15"/>
      <c r="F26" s="122"/>
      <c r="G26" s="122"/>
      <c r="H26" s="6"/>
      <c r="I26" s="6"/>
      <c r="J26" s="6"/>
      <c r="K26" s="6"/>
      <c r="L26" s="11"/>
      <c r="M26" s="123"/>
      <c r="N26" s="124"/>
    </row>
    <row r="27" spans="1:14" ht="12">
      <c r="A27" s="5"/>
      <c r="B27" s="5" t="s">
        <v>5</v>
      </c>
      <c r="C27" s="83" t="s">
        <v>29</v>
      </c>
      <c r="D27" s="83"/>
      <c r="E27" s="83"/>
      <c r="F27" s="15" t="s">
        <v>24</v>
      </c>
      <c r="G27" s="83" t="s">
        <v>73</v>
      </c>
      <c r="H27" s="83"/>
      <c r="I27" s="83"/>
      <c r="J27" s="25">
        <v>115</v>
      </c>
      <c r="K27" s="6" t="s">
        <v>31</v>
      </c>
      <c r="L27" s="6"/>
      <c r="M27" s="114"/>
      <c r="N27" s="115"/>
    </row>
    <row r="28" spans="1:14">
      <c r="A28" s="5"/>
      <c r="B28" s="5" t="s">
        <v>5</v>
      </c>
      <c r="C28" s="83" t="s">
        <v>73</v>
      </c>
      <c r="D28" s="83"/>
      <c r="E28" s="83"/>
      <c r="F28" s="15" t="s">
        <v>24</v>
      </c>
      <c r="G28" s="83" t="s">
        <v>74</v>
      </c>
      <c r="H28" s="83"/>
      <c r="I28" s="83"/>
      <c r="J28" s="25">
        <v>115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83" t="s">
        <v>29</v>
      </c>
      <c r="D29" s="83"/>
      <c r="E29" s="83"/>
      <c r="F29" s="15" t="s">
        <v>24</v>
      </c>
      <c r="G29" s="83" t="s">
        <v>73</v>
      </c>
      <c r="H29" s="83"/>
      <c r="I29" s="83"/>
      <c r="J29" s="25">
        <v>115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83" t="s">
        <v>73</v>
      </c>
      <c r="D30" s="83"/>
      <c r="E30" s="83"/>
      <c r="F30" s="15" t="s">
        <v>24</v>
      </c>
      <c r="G30" s="83" t="s">
        <v>74</v>
      </c>
      <c r="H30" s="83"/>
      <c r="I30" s="83"/>
      <c r="J30" s="25">
        <v>115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6"/>
      <c r="D31" s="106"/>
      <c r="E31" s="106"/>
      <c r="F31" s="15" t="s">
        <v>24</v>
      </c>
      <c r="G31" s="83"/>
      <c r="H31" s="83"/>
      <c r="I31" s="83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83"/>
      <c r="D32" s="83"/>
      <c r="E32" s="83"/>
      <c r="F32" s="15" t="s">
        <v>24</v>
      </c>
      <c r="G32" s="83"/>
      <c r="H32" s="83"/>
      <c r="I32" s="83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6"/>
      <c r="D33" s="106"/>
      <c r="E33" s="106"/>
      <c r="F33" s="15" t="s">
        <v>24</v>
      </c>
      <c r="G33" s="106"/>
      <c r="H33" s="106"/>
      <c r="I33" s="10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83"/>
      <c r="D34" s="83"/>
      <c r="E34" s="83"/>
      <c r="F34" s="15" t="s">
        <v>24</v>
      </c>
      <c r="G34" s="83"/>
      <c r="H34" s="83"/>
      <c r="I34" s="83"/>
      <c r="J34" s="25"/>
      <c r="K34" s="6" t="s">
        <v>31</v>
      </c>
      <c r="L34" s="6"/>
      <c r="M34" s="6"/>
      <c r="N34" s="13"/>
    </row>
    <row r="35" spans="1:15">
      <c r="A35" s="5"/>
      <c r="B35" s="5"/>
      <c r="C35" s="106"/>
      <c r="D35" s="106"/>
      <c r="E35" s="106"/>
      <c r="F35" s="15" t="s">
        <v>24</v>
      </c>
      <c r="G35" s="106"/>
      <c r="H35" s="106"/>
      <c r="I35" s="106"/>
      <c r="J35" s="28"/>
      <c r="K35" s="6" t="s">
        <v>31</v>
      </c>
      <c r="L35" s="6"/>
      <c r="M35" s="6"/>
      <c r="N35" s="13"/>
    </row>
    <row r="36" spans="1:15">
      <c r="A36" s="5"/>
      <c r="B36" s="5"/>
      <c r="C36" s="106"/>
      <c r="D36" s="106"/>
      <c r="E36" s="106"/>
      <c r="F36" s="15" t="s">
        <v>24</v>
      </c>
      <c r="G36" s="106"/>
      <c r="H36" s="106"/>
      <c r="I36" s="106"/>
      <c r="J36" s="28"/>
      <c r="K36" s="6" t="s">
        <v>31</v>
      </c>
      <c r="L36" s="6"/>
      <c r="M36" s="6"/>
      <c r="N36" s="13"/>
    </row>
    <row r="37" spans="1:15">
      <c r="A37" s="5"/>
      <c r="B37" s="5"/>
      <c r="C37" s="106"/>
      <c r="D37" s="106"/>
      <c r="E37" s="106"/>
      <c r="F37" s="15" t="s">
        <v>24</v>
      </c>
      <c r="G37" s="106"/>
      <c r="H37" s="106"/>
      <c r="I37" s="106"/>
      <c r="J37" s="28"/>
      <c r="K37" s="6" t="s">
        <v>31</v>
      </c>
      <c r="L37" s="6"/>
      <c r="M37" s="6"/>
      <c r="N37" s="13"/>
    </row>
    <row r="38" spans="1:15">
      <c r="A38" s="5"/>
      <c r="B38" s="5"/>
      <c r="C38" s="106"/>
      <c r="D38" s="106"/>
      <c r="E38" s="106"/>
      <c r="F38" s="15" t="s">
        <v>24</v>
      </c>
      <c r="G38" s="106"/>
      <c r="H38" s="106"/>
      <c r="I38" s="106"/>
      <c r="J38" s="28"/>
      <c r="K38" s="6" t="s">
        <v>31</v>
      </c>
      <c r="L38" s="6"/>
      <c r="M38" s="6"/>
      <c r="N38" s="13"/>
    </row>
    <row r="39" spans="1:15">
      <c r="A39" s="5"/>
      <c r="B39" s="5"/>
      <c r="C39" s="106"/>
      <c r="D39" s="106"/>
      <c r="E39" s="106"/>
      <c r="F39" s="15" t="s">
        <v>24</v>
      </c>
      <c r="G39" s="106"/>
      <c r="H39" s="106"/>
      <c r="I39" s="106"/>
      <c r="J39" s="28"/>
      <c r="K39" s="6" t="s">
        <v>31</v>
      </c>
      <c r="L39" s="6"/>
      <c r="M39" s="29"/>
      <c r="N39" s="30"/>
    </row>
    <row r="40" spans="1:15">
      <c r="A40" s="5"/>
      <c r="B40" s="5"/>
      <c r="C40" s="106"/>
      <c r="D40" s="106"/>
      <c r="E40" s="106"/>
      <c r="F40" s="15" t="s">
        <v>24</v>
      </c>
      <c r="G40" s="106"/>
      <c r="H40" s="106"/>
      <c r="I40" s="106"/>
      <c r="J40" s="28"/>
      <c r="K40" s="6" t="s">
        <v>31</v>
      </c>
      <c r="L40" s="31"/>
      <c r="M40" s="112">
        <f>M25</f>
        <v>1280</v>
      </c>
      <c r="N40" s="113"/>
    </row>
    <row r="41" spans="1:15">
      <c r="A41" s="5"/>
      <c r="B41" s="5"/>
      <c r="C41" s="106"/>
      <c r="D41" s="106"/>
      <c r="E41" s="106"/>
      <c r="F41" s="15" t="s">
        <v>24</v>
      </c>
      <c r="G41" s="106"/>
      <c r="H41" s="106"/>
      <c r="I41" s="106"/>
      <c r="J41" s="28"/>
      <c r="K41" s="32"/>
      <c r="L41" s="33" t="s">
        <v>33</v>
      </c>
      <c r="M41" s="109">
        <v>1</v>
      </c>
      <c r="N41" s="110"/>
    </row>
    <row r="42" spans="1:15">
      <c r="A42" s="5"/>
      <c r="B42" s="5"/>
      <c r="C42" s="106"/>
      <c r="D42" s="106"/>
      <c r="E42" s="106"/>
      <c r="F42" s="6"/>
      <c r="G42" s="106"/>
      <c r="H42" s="106"/>
      <c r="I42" s="106"/>
      <c r="J42" s="28"/>
      <c r="K42" s="107" t="s">
        <v>34</v>
      </c>
      <c r="L42" s="108"/>
      <c r="M42" s="109">
        <f>310*4</f>
        <v>1240</v>
      </c>
      <c r="N42" s="11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11"/>
      <c r="I43" s="111"/>
      <c r="J43" s="38">
        <f>SUM(J27:J42)</f>
        <v>460</v>
      </c>
      <c r="K43" s="39"/>
      <c r="L43" s="40" t="s">
        <v>28</v>
      </c>
      <c r="M43" s="102">
        <f>J43*J44</f>
        <v>736</v>
      </c>
      <c r="N43" s="103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00" t="s">
        <v>37</v>
      </c>
      <c r="L44" s="101"/>
      <c r="M44" s="102"/>
      <c r="N44" s="103"/>
    </row>
    <row r="45" spans="1:15">
      <c r="A45" s="5"/>
      <c r="B45" s="5"/>
      <c r="C45" s="7"/>
      <c r="D45" s="6"/>
      <c r="E45" s="6"/>
      <c r="F45" s="98">
        <v>0</v>
      </c>
      <c r="G45" s="99"/>
      <c r="H45" s="43"/>
      <c r="I45" s="43"/>
      <c r="J45" s="39"/>
      <c r="K45" s="39"/>
      <c r="L45" s="40" t="s">
        <v>38</v>
      </c>
      <c r="M45" s="104"/>
      <c r="N45" s="105"/>
    </row>
    <row r="46" spans="1:15">
      <c r="A46" s="5"/>
      <c r="B46" s="5" t="s">
        <v>39</v>
      </c>
      <c r="C46" s="6"/>
      <c r="D46" s="6"/>
      <c r="E46" s="31"/>
      <c r="F46" s="98">
        <v>0</v>
      </c>
      <c r="G46" s="99"/>
      <c r="H46" s="40"/>
      <c r="I46" s="40"/>
      <c r="J46" s="40"/>
      <c r="K46" s="6" t="s">
        <v>40</v>
      </c>
      <c r="L46" s="31"/>
      <c r="M46" s="94">
        <f>M43+M42+M40+M44+M45</f>
        <v>3256</v>
      </c>
      <c r="N46" s="95"/>
      <c r="O46" s="44"/>
    </row>
    <row r="47" spans="1:15">
      <c r="A47" s="5"/>
      <c r="B47" s="5" t="s">
        <v>41</v>
      </c>
      <c r="C47" s="6"/>
      <c r="D47" s="6"/>
      <c r="E47" s="31"/>
      <c r="F47" s="86">
        <v>0</v>
      </c>
      <c r="G47" s="87"/>
      <c r="H47" s="40"/>
      <c r="I47" s="40"/>
      <c r="J47" s="40"/>
      <c r="K47" s="6" t="s">
        <v>42</v>
      </c>
      <c r="L47" s="31"/>
      <c r="M47" s="94"/>
      <c r="N47" s="95"/>
    </row>
    <row r="48" spans="1:15">
      <c r="A48" s="5"/>
      <c r="B48" s="5" t="s">
        <v>43</v>
      </c>
      <c r="C48" s="6"/>
      <c r="D48" s="6"/>
      <c r="E48" s="31"/>
      <c r="F48" s="96">
        <f>SUM(F46:G47)</f>
        <v>0</v>
      </c>
      <c r="G48" s="97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86">
        <v>0</v>
      </c>
      <c r="G49" s="87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96">
        <f>SUM(F48:G49)</f>
        <v>0</v>
      </c>
      <c r="G50" s="97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28</v>
      </c>
      <c r="C51" s="6"/>
      <c r="D51" s="6"/>
      <c r="E51" s="31"/>
      <c r="F51" s="98">
        <v>0</v>
      </c>
      <c r="G51" s="99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86">
        <v>0</v>
      </c>
      <c r="G52" s="87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86">
        <v>0</v>
      </c>
      <c r="G53" s="87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86">
        <v>0</v>
      </c>
      <c r="G54" s="87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88">
        <f>SUM(F50:G54)</f>
        <v>0</v>
      </c>
      <c r="G55" s="89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90">
        <f>+M46-F55</f>
        <v>3256</v>
      </c>
      <c r="G56" s="91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92">
        <f>+F55+F56</f>
        <v>3256</v>
      </c>
      <c r="G57" s="93"/>
      <c r="H57" s="6"/>
      <c r="I57" s="58"/>
      <c r="J57" s="28"/>
      <c r="K57" s="28"/>
      <c r="L57" s="28"/>
      <c r="M57" s="28"/>
      <c r="N57" s="55"/>
    </row>
    <row r="58" spans="1:15">
      <c r="A58" s="5"/>
      <c r="B58" s="76" t="s">
        <v>50</v>
      </c>
      <c r="C58" s="77"/>
      <c r="D58" s="77"/>
      <c r="E58" s="77"/>
      <c r="F58" s="77"/>
      <c r="G58" s="77"/>
      <c r="H58" s="6"/>
      <c r="I58" s="80" t="s">
        <v>51</v>
      </c>
      <c r="J58" s="80"/>
      <c r="K58" s="80"/>
      <c r="L58" s="80"/>
      <c r="M58" s="80"/>
      <c r="N58" s="81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76"/>
      <c r="C60" s="77"/>
      <c r="D60" s="77"/>
      <c r="E60" s="77"/>
      <c r="F60" s="77"/>
      <c r="G60" s="77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82" t="s">
        <v>52</v>
      </c>
      <c r="C61" s="83"/>
      <c r="D61" s="83"/>
      <c r="E61" s="83"/>
      <c r="F61" s="83"/>
      <c r="G61" s="83"/>
      <c r="H61" s="6"/>
      <c r="I61" s="83" t="s">
        <v>75</v>
      </c>
      <c r="J61" s="83"/>
      <c r="K61" s="83"/>
      <c r="L61" s="83"/>
      <c r="M61" s="83"/>
      <c r="N61" s="84"/>
      <c r="O61" s="6"/>
    </row>
    <row r="62" spans="1:15">
      <c r="A62" s="5"/>
      <c r="B62" s="76" t="s">
        <v>53</v>
      </c>
      <c r="C62" s="77"/>
      <c r="D62" s="77"/>
      <c r="E62" s="77"/>
      <c r="F62" s="77"/>
      <c r="G62" s="77"/>
      <c r="H62" s="6"/>
      <c r="I62" s="77" t="s">
        <v>53</v>
      </c>
      <c r="J62" s="77"/>
      <c r="K62" s="77"/>
      <c r="L62" s="77"/>
      <c r="M62" s="77"/>
      <c r="N62" s="85"/>
      <c r="O62" s="6"/>
    </row>
    <row r="63" spans="1:15" ht="26.25" customHeight="1">
      <c r="A63" s="5"/>
      <c r="B63" s="73" t="s">
        <v>54</v>
      </c>
      <c r="C63" s="74"/>
      <c r="D63" s="74"/>
      <c r="E63" s="74"/>
      <c r="F63" s="74"/>
      <c r="G63" s="74"/>
      <c r="H63" s="6"/>
      <c r="I63" s="74" t="s">
        <v>76</v>
      </c>
      <c r="J63" s="74"/>
      <c r="K63" s="74"/>
      <c r="L63" s="74"/>
      <c r="M63" s="74"/>
      <c r="N63" s="75"/>
      <c r="O63" s="6"/>
    </row>
    <row r="64" spans="1:15" ht="2.25" customHeight="1">
      <c r="A64" s="5"/>
      <c r="B64" s="76" t="s">
        <v>55</v>
      </c>
      <c r="C64" s="77"/>
      <c r="D64" s="77"/>
      <c r="E64" s="77"/>
      <c r="F64" s="77"/>
      <c r="G64" s="77"/>
      <c r="H64" s="6"/>
      <c r="I64" s="78"/>
      <c r="J64" s="78"/>
      <c r="K64" s="78"/>
      <c r="L64" s="78"/>
      <c r="M64" s="78"/>
      <c r="N64" s="79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LFGA 13</vt:lpstr>
      <vt:lpstr>DALG 12</vt:lpstr>
      <vt:lpstr>AZC 11</vt:lpstr>
      <vt:lpstr>LGB 10</vt:lpstr>
      <vt:lpstr>IARD 9</vt:lpstr>
      <vt:lpstr>AFO 8</vt:lpstr>
      <vt:lpstr>IGR 7</vt:lpstr>
      <vt:lpstr>GAZS 6</vt:lpstr>
      <vt:lpstr>LORC 5</vt:lpstr>
      <vt:lpstr>SPG 4</vt:lpstr>
      <vt:lpstr>GAZS 3</vt:lpstr>
      <vt:lpstr>SPG 2</vt:lpstr>
      <vt:lpstr>GAZS 1</vt:lpstr>
      <vt:lpstr>'AFO 8'!Área_de_impresión</vt:lpstr>
      <vt:lpstr>'AZC 11'!Área_de_impresión</vt:lpstr>
      <vt:lpstr>'DALG 12'!Área_de_impresión</vt:lpstr>
      <vt:lpstr>'GAZS 1'!Área_de_impresión</vt:lpstr>
      <vt:lpstr>'GAZS 3'!Área_de_impresión</vt:lpstr>
      <vt:lpstr>'GAZS 6'!Área_de_impresión</vt:lpstr>
      <vt:lpstr>'IARD 9'!Área_de_impresión</vt:lpstr>
      <vt:lpstr>'IGR 7'!Área_de_impresión</vt:lpstr>
      <vt:lpstr>'LFGA 13'!Área_de_impresión</vt:lpstr>
      <vt:lpstr>'LGB 10'!Área_de_impresión</vt:lpstr>
      <vt:lpstr>'LORC 5'!Área_de_impresión</vt:lpstr>
      <vt:lpstr>'SPG 2'!Área_de_impresión</vt:lpstr>
      <vt:lpstr>'SPG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2022-04-06T20:34:01Z</cp:lastPrinted>
  <dcterms:created xsi:type="dcterms:W3CDTF">2022-04-04T14:34:03Z</dcterms:created>
  <dcterms:modified xsi:type="dcterms:W3CDTF">2022-04-06T20:44:18Z</dcterms:modified>
</cp:coreProperties>
</file>